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30" i="1"/>
  <c r="B31" i="1"/>
  <c r="B32" i="1"/>
  <c r="B33" i="1"/>
  <c r="B34" i="1"/>
  <c r="B35" i="1"/>
  <c r="B43" i="1"/>
</calcChain>
</file>

<file path=xl/sharedStrings.xml><?xml version="1.0" encoding="utf-8"?>
<sst xmlns="http://schemas.openxmlformats.org/spreadsheetml/2006/main" count="604" uniqueCount="537">
  <si>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</si>
  <si>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</si>
  <si>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</si>
  <si>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</si>
  <si>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</si>
  <si>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</si>
  <si>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</si>
  <si>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</si>
  <si>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</si>
  <si>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</si>
  <si>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</si>
  <si>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</si>
  <si>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</si>
  <si>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</si>
  <si>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</si>
  <si>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</si>
  <si>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</si>
  <si>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</si>
  <si>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</si>
  <si>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</si>
  <si>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</si>
  <si>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</si>
  <si>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</si>
  <si>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</si>
  <si>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</si>
  <si>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</si>
  <si>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</si>
  <si>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</si>
  <si>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</si>
  <si>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</si>
  <si>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</si>
  <si>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</si>
  <si>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</si>
  <si>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</si>
  <si>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</si>
  <si>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</si>
  <si>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</si>
  <si>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</si>
  <si>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</si>
  <si>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</si>
  <si>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</si>
  <si>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</si>
  <si>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</si>
  <si>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</si>
  <si>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</si>
  <si>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</si>
  <si>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</si>
  <si>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</si>
  <si>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</si>
  <si>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</si>
  <si>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</si>
  <si>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</si>
  <si>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</si>
  <si>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</si>
  <si>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</si>
  <si>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</si>
  <si>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</si>
  <si>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</si>
  <si>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</si>
  <si>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</si>
  <si>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</si>
  <si>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</si>
  <si>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</si>
  <si>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</si>
  <si>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</si>
  <si>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</si>
  <si>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</si>
  <si>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</si>
  <si>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</si>
  <si>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</si>
  <si>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</si>
  <si>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</si>
  <si>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</si>
  <si>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</si>
  <si>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</si>
  <si>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</si>
  <si>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</si>
  <si>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</si>
  <si>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</si>
  <si>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</si>
  <si>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</si>
  <si>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</si>
  <si>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</si>
  <si>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</si>
  <si>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</si>
  <si>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</si>
  <si>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</si>
  <si>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</si>
  <si>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</si>
  <si>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</si>
  <si>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</si>
  <si>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</si>
  <si>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</si>
  <si>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</si>
  <si>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</si>
  <si>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</si>
  <si>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</si>
  <si>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</si>
  <si>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</si>
  <si>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</si>
  <si>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</si>
  <si>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</si>
  <si>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</si>
  <si>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</si>
  <si>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</si>
  <si>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</si>
  <si>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</si>
  <si>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</si>
  <si>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</si>
  <si>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</si>
  <si>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</si>
  <si>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</si>
  <si>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</si>
  <si>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</si>
  <si>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</si>
  <si>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</si>
  <si>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</si>
  <si>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</si>
  <si>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</si>
  <si>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</si>
  <si>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</si>
  <si>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</si>
  <si>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</si>
  <si>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</si>
  <si>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</si>
  <si>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</si>
  <si>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</si>
  <si>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</si>
  <si>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</si>
  <si>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</si>
  <si>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</si>
  <si>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</si>
  <si>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</si>
  <si>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</si>
  <si>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</si>
  <si>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</si>
  <si>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</si>
  <si>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</si>
  <si>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</si>
  <si>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</si>
  <si>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</si>
  <si>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</si>
  <si>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</si>
  <si>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</si>
  <si>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</si>
  <si>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</si>
  <si>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</si>
  <si>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</si>
  <si>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</si>
  <si>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</si>
  <si>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</si>
  <si>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</si>
  <si>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</si>
  <si>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</si>
  <si>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</si>
  <si>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</si>
  <si>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</si>
  <si>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</si>
  <si>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</si>
  <si>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</si>
  <si>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</si>
  <si>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</si>
  <si>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</si>
  <si>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</si>
  <si>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</si>
  <si>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</si>
  <si>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</si>
  <si>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</si>
  <si>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</si>
  <si>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</si>
  <si>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</si>
  <si>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</si>
  <si>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</si>
  <si>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</si>
  <si>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</si>
  <si>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</si>
  <si>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</si>
  <si>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</si>
  <si>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</si>
  <si>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</si>
  <si>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</si>
  <si>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</si>
  <si>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</si>
  <si>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</si>
  <si>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</si>
  <si>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</si>
  <si>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</si>
  <si>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</si>
  <si>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</si>
  <si>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</si>
  <si>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</si>
  <si>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</si>
  <si>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</si>
  <si>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</si>
  <si>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</si>
  <si>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</si>
  <si>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</si>
  <si>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</si>
  <si>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</si>
  <si>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</si>
  <si>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</si>
  <si>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</si>
  <si>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</si>
  <si>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</si>
  <si>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</si>
  <si>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</si>
  <si>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</si>
  <si>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</si>
  <si>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</si>
  <si>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</si>
  <si>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</si>
  <si>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</si>
  <si>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</si>
  <si>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</si>
  <si>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</si>
  <si>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</si>
  <si>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</si>
  <si>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</si>
  <si>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</si>
  <si>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</si>
  <si>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</si>
  <si>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</si>
  <si>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</si>
  <si>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</si>
  <si>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</si>
  <si>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</si>
  <si>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</si>
  <si>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</si>
  <si>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</si>
  <si>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</si>
  <si>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</si>
  <si>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</si>
  <si>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</si>
  <si>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</si>
  <si>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</si>
  <si>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</si>
  <si>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</si>
  <si>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</si>
  <si>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</si>
  <si>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</si>
  <si>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</si>
  <si>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</si>
  <si>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</si>
  <si>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</si>
  <si>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</si>
  <si>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</si>
  <si>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</si>
  <si>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</si>
  <si>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</si>
  <si>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</si>
  <si>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</si>
  <si>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</si>
  <si>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</si>
  <si>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</si>
  <si>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</si>
  <si>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</si>
  <si>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</si>
  <si>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</si>
  <si>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</si>
  <si>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</si>
  <si>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</si>
  <si>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</si>
  <si>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</si>
  <si>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</si>
  <si>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</si>
  <si>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</si>
  <si>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</si>
  <si>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</si>
  <si>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</si>
  <si>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</si>
  <si>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</si>
  <si>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</si>
  <si>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</si>
  <si>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</si>
  <si>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</si>
  <si>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</si>
  <si>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</si>
  <si>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</si>
  <si>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</si>
  <si>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</si>
  <si>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</si>
  <si>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</si>
  <si>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</si>
  <si>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</si>
  <si>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</si>
  <si>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</si>
  <si>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</si>
  <si>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</si>
  <si>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</si>
  <si>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</si>
  <si>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</si>
  <si>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</si>
  <si>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</si>
  <si>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</si>
  <si>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</si>
  <si>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</si>
  <si>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</si>
  <si>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</si>
  <si>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</si>
  <si>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</si>
  <si>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</si>
  <si>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</si>
  <si>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</si>
  <si>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</si>
  <si>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</si>
  <si>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</si>
  <si>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</si>
  <si>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</si>
  <si>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</si>
  <si>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</si>
  <si>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</si>
  <si>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</si>
  <si>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</si>
  <si>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</si>
  <si>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</si>
  <si>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</si>
  <si>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</si>
  <si>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</si>
  <si>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</si>
  <si>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</si>
  <si>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</si>
  <si>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</si>
  <si>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</si>
  <si>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</si>
  <si>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</si>
  <si>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</si>
  <si>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</si>
  <si>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</si>
  <si>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</si>
  <si>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</si>
  <si>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</si>
  <si>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</si>
  <si>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</si>
  <si>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</si>
  <si>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</si>
  <si>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</si>
  <si>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</si>
  <si>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</si>
  <si>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</si>
  <si>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</si>
  <si>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</si>
  <si>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</si>
  <si>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</si>
  <si>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</si>
  <si>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</si>
  <si>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</si>
  <si>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</si>
  <si>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</si>
  <si>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</si>
  <si>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</si>
  <si>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</si>
  <si>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</si>
  <si>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</si>
  <si>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</si>
  <si>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</si>
  <si>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</si>
  <si>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</si>
  <si>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</si>
  <si>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</si>
  <si>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</si>
  <si>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</si>
  <si>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</si>
  <si>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</si>
  <si>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</si>
  <si>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</si>
  <si>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</si>
  <si>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</si>
  <si>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</si>
  <si>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</si>
  <si>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</si>
  <si>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</si>
  <si>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</si>
  <si>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</si>
  <si>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</si>
  <si>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</si>
  <si>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</si>
  <si>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</si>
  <si>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</si>
  <si>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</si>
  <si>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</si>
  <si>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</si>
  <si>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</si>
  <si>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</si>
  <si>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</si>
  <si>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</si>
  <si>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</si>
  <si>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</si>
  <si>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</si>
  <si>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</si>
  <si>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</si>
  <si>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</si>
  <si>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</si>
  <si>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</si>
  <si>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</si>
  <si>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</si>
  <si>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</si>
  <si>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</si>
  <si>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</si>
  <si>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</si>
  <si>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</si>
  <si>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</si>
  <si>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</si>
  <si>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</si>
  <si>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</si>
  <si>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</si>
  <si>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</si>
  <si>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</si>
  <si>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</si>
  <si>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</si>
  <si>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</si>
  <si>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</si>
  <si>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</si>
  <si>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</si>
  <si>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</si>
  <si>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</si>
  <si>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</si>
  <si>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</si>
  <si>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</si>
  <si>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</si>
  <si>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</si>
  <si>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</si>
  <si>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</si>
  <si>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</si>
  <si>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</si>
  <si>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</si>
  <si>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</si>
  <si>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</si>
  <si>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</si>
  <si>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</si>
  <si>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</si>
  <si>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</si>
  <si>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</si>
  <si>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</si>
  <si>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</si>
  <si>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</si>
  <si>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</si>
  <si>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</si>
  <si>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</si>
  <si>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</si>
  <si>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</si>
  <si>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</si>
  <si>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</si>
  <si>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</si>
  <si>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</si>
  <si>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</si>
  <si>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</si>
  <si>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</si>
  <si>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</si>
  <si>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</si>
  <si>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</si>
  <si>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</si>
  <si>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</si>
  <si>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</si>
  <si>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</si>
  <si>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</si>
  <si>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</si>
  <si>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</si>
  <si>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</si>
  <si>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</si>
  <si>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</si>
  <si>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</si>
  <si>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</si>
  <si>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</si>
  <si>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</si>
  <si>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</si>
  <si>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</si>
  <si>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</si>
  <si>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</si>
  <si>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</si>
  <si>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</si>
  <si>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</si>
  <si>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</si>
  <si>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</si>
  <si>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</si>
  <si>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</si>
  <si>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</si>
  <si>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</si>
  <si>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</si>
  <si>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</si>
  <si>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</si>
  <si>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</si>
  <si>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</si>
  <si>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</si>
  <si>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</si>
  <si>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</si>
  <si>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</si>
  <si>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</si>
  <si>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</si>
  <si>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</si>
  <si>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</si>
  <si>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</si>
  <si>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</si>
  <si>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</si>
  <si>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</si>
  <si>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</si>
  <si>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</si>
  <si>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</si>
  <si>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</si>
  <si>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</si>
  <si>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RFA</t>
  </si>
  <si>
    <t>Цвет материалов семейства  может незначительно отличаться от реального.</t>
  </si>
  <si>
    <t>BC_DIN-рейка №1</t>
  </si>
  <si>
    <t>BC_DIN-рейка №2</t>
  </si>
  <si>
    <t>BC_DIN-рейка №3</t>
  </si>
  <si>
    <t>BC_DIN-рейка №4</t>
  </si>
  <si>
    <t>BC_DIN-рейка №5</t>
  </si>
  <si>
    <t>BC_DIN-рейка №6</t>
  </si>
  <si>
    <t>BC_Монтажный комплект</t>
  </si>
  <si>
    <t>BC_Смещение DIN-рейки №1</t>
  </si>
  <si>
    <t>BC_Смещение DIN-рейки №2</t>
  </si>
  <si>
    <t>BC_Смещение DIN-рейки №3</t>
  </si>
  <si>
    <t>BC_Смещение DIN-рейки №4</t>
  </si>
  <si>
    <t>BC_Смещение DIN-рейки №5</t>
  </si>
  <si>
    <t>BC_Смещение DIN-рейки №6</t>
  </si>
  <si>
    <t>BC_Угол открытия двери</t>
  </si>
  <si>
    <t>Угол открытия двери</t>
  </si>
  <si>
    <t>Шкаф с резервированным источником питания для монтажа средств пожарной автоматики</t>
  </si>
  <si>
    <t>Масса с АБ</t>
  </si>
  <si>
    <t>Отображение DIN-рейки №1</t>
  </si>
  <si>
    <t>Отображение DIN-рейки №2</t>
  </si>
  <si>
    <t>Отображение DIN-рейки №3</t>
  </si>
  <si>
    <t>Отображение DIN-рейки №4</t>
  </si>
  <si>
    <t>Отображение монтажного комплекта на дверце</t>
  </si>
  <si>
    <t>Смещение DIN-рейки №1 по вертикали</t>
  </si>
  <si>
    <t>Смещение DIN-рейки №2 по вертикали</t>
  </si>
  <si>
    <t>Смещение DIN-рейки №3 по вертикали</t>
  </si>
  <si>
    <t>Смещение DIN-рейки №4 по вертикали</t>
  </si>
  <si>
    <t>Смещение DIN-рейки №5 монтажного комплекта по вертикали</t>
  </si>
  <si>
    <t>Смещение DIN-рейки №6 монтажного комплекта по вертикали</t>
  </si>
  <si>
    <t>Отображение DIN-рейки №5 монтажного комплекта</t>
  </si>
  <si>
    <t>Отображение DIN-рейки №6 монтажного комплекта</t>
  </si>
  <si>
    <t>Шкаф с резервированным источником питания для монтажа средств пожарной автоматики, 24В - 2А, RS-485. Место для установки двух батарей 12В-17 Ач. Прозрачное окно на двери.  Защита оболочки IP40</t>
  </si>
  <si>
    <t>Revit 19</t>
  </si>
  <si>
    <t>ШПС-24 исп.11</t>
  </si>
  <si>
    <t>АЦДР.436534.009-11</t>
  </si>
  <si>
    <t>BC_Шкаф_Болид_ШПС-24 Исп.11</t>
  </si>
  <si>
    <t>https://bolid.ru/id=652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</si>
</sst>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0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52" TargetMode="External"/><Relationship Id="rId1" Type="http://schemas.openxmlformats.org/officeDocument/2006/relationships/hyperlink" Target="https://bolid.ru/id=65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C5" sqref="C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535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8" thickBot="1" x14ac:dyDescent="0.3">
      <c r="A5" s="19" t="s">
        <v>462</v>
      </c>
      <c r="B5" s="17" t="str">
        <f>IF(A5="-------",A5,VLOOKUP(A5,Лист2!$A$1:$B$284,2,FALSE))</f>
        <v>Ссылка на документацию по изделию</v>
      </c>
      <c r="C5" s="24" t="s">
        <v>536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24" t="s">
        <v>536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532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496</v>
      </c>
      <c r="D8" s="9"/>
      <c r="E8" s="9"/>
      <c r="F8" s="9"/>
    </row>
    <row r="9" spans="1:6" ht="31.5" x14ac:dyDescent="0.25">
      <c r="A9" s="19" t="s">
        <v>261</v>
      </c>
      <c r="B9" s="17">
        <f>IF(A9="-------",A9,VLOOKUP(A9,Лист2!$A$1:$B$284,2,FALSE))</f>
        <v>0</v>
      </c>
      <c r="C9" s="23">
        <v>44614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497</v>
      </c>
      <c r="D10" s="9"/>
      <c r="E10" s="9"/>
      <c r="F10" s="9"/>
    </row>
    <row r="11" spans="1:6" ht="31.5" x14ac:dyDescent="0.25">
      <c r="A11" s="19" t="s">
        <v>254</v>
      </c>
      <c r="B11" s="17" t="str">
        <f>IF(A11="-------",A11,VLOOKUP(A11,Лист2!$A$1:$B$284,2,FALSE))</f>
        <v>Завод изготовитель оборудования</v>
      </c>
      <c r="C11" s="18" t="s">
        <v>498</v>
      </c>
    </row>
    <row r="12" spans="1:6" ht="31.5" x14ac:dyDescent="0.25">
      <c r="A12" s="19" t="s">
        <v>409</v>
      </c>
      <c r="B12" s="17" t="str">
        <f>IF(A12="-------",A12,VLOOKUP(A12,Лист2!$A$1:$B$284,2,FALSE))</f>
        <v>Код оборудования, изделия, материала</v>
      </c>
      <c r="C12" s="18" t="s">
        <v>534</v>
      </c>
    </row>
    <row r="13" spans="1:6" ht="31.5" x14ac:dyDescent="0.25">
      <c r="A13" s="19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18" t="s">
        <v>533</v>
      </c>
    </row>
    <row r="14" spans="1:6" ht="15.75" x14ac:dyDescent="0.25">
      <c r="A14" s="19" t="s">
        <v>0</v>
      </c>
      <c r="B14" s="17" t="str">
        <f>IF(A14="-------",A14,VLOOKUP(A14,Лист2!$A$1:$B$284,2,FALSE))</f>
        <v>Масса единицы изделия</v>
      </c>
      <c r="C14" s="18">
        <v>30</v>
      </c>
    </row>
    <row r="15" spans="1:6" ht="126" x14ac:dyDescent="0.25">
      <c r="A15" s="19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531</v>
      </c>
    </row>
    <row r="16" spans="1:6" ht="63" x14ac:dyDescent="0.25">
      <c r="A16" s="19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516</v>
      </c>
    </row>
    <row r="17" spans="1:17" ht="47.25" x14ac:dyDescent="0.25">
      <c r="A17" s="19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 t="s">
        <v>499</v>
      </c>
    </row>
    <row r="18" spans="1:17" ht="15.75" x14ac:dyDescent="0.25">
      <c r="A18" s="19" t="s">
        <v>208</v>
      </c>
      <c r="B18" s="17">
        <f>IF(A18="-------",A18,VLOOKUP(A18,Лист2!$A$1:$B$284,2,FALSE))</f>
        <v>0</v>
      </c>
      <c r="C18" s="18" t="s">
        <v>517</v>
      </c>
      <c r="Q18" s="1"/>
    </row>
    <row r="19" spans="1:17" ht="15.75" x14ac:dyDescent="0.25">
      <c r="A19" s="19" t="s">
        <v>442</v>
      </c>
      <c r="B19" s="17" t="str">
        <f>IF(A19="-------",A19,VLOOKUP(A19,Лист2!$A$1:$B$284,2,FALSE))</f>
        <v>Габаритный размер (высота элемента)</v>
      </c>
      <c r="C19" s="18">
        <v>650</v>
      </c>
    </row>
    <row r="20" spans="1:17" ht="31.5" x14ac:dyDescent="0.25">
      <c r="A20" s="19" t="s">
        <v>336</v>
      </c>
      <c r="B20" s="17" t="str">
        <f>IF(A20="-------",A20,VLOOKUP(A20,Лист2!$A$1:$B$284,2,FALSE))</f>
        <v>Глубина проема, отверстия, приямка</v>
      </c>
      <c r="C20" s="18">
        <v>220</v>
      </c>
    </row>
    <row r="21" spans="1:17" ht="31.5" x14ac:dyDescent="0.25">
      <c r="A21" s="19" t="s">
        <v>295</v>
      </c>
      <c r="B21" s="17" t="str">
        <f>IF(A21="-------",A21,VLOOKUP(A21,Лист2!$A$1:$B$284,2,FALSE))</f>
        <v>Габаритный размер (ширина элемента)</v>
      </c>
      <c r="C21" s="18">
        <v>500</v>
      </c>
    </row>
    <row r="22" spans="1:17" ht="47.25" x14ac:dyDescent="0.25">
      <c r="A22" s="19" t="s">
        <v>180</v>
      </c>
      <c r="B22" s="17" t="str">
        <f>IF(A22="-------",A22,VLOOKUP(A22,Лист2!$A$1:$B$284,2,FALSE))</f>
        <v>Примечание к материалу</v>
      </c>
      <c r="C22" s="18" t="s">
        <v>500</v>
      </c>
    </row>
    <row r="23" spans="1:17" ht="15.75" x14ac:dyDescent="0.25">
      <c r="A23" s="19" t="s">
        <v>495</v>
      </c>
      <c r="B23" s="17" t="str">
        <f>IF(A23="-------",A23,VLOOKUP(A23,Лист2!$A$1:$B$284,2,FALSE))</f>
        <v>-------</v>
      </c>
      <c r="C23" s="18" t="s">
        <v>495</v>
      </c>
    </row>
    <row r="24" spans="1:17" ht="15.75" x14ac:dyDescent="0.25">
      <c r="A24" s="19" t="s">
        <v>501</v>
      </c>
      <c r="B24" s="17" t="s">
        <v>518</v>
      </c>
      <c r="C24" s="18">
        <v>1</v>
      </c>
    </row>
    <row r="25" spans="1:17" ht="15.75" x14ac:dyDescent="0.25">
      <c r="A25" s="19" t="s">
        <v>502</v>
      </c>
      <c r="B25" s="17" t="s">
        <v>519</v>
      </c>
      <c r="C25" s="18">
        <v>1</v>
      </c>
    </row>
    <row r="26" spans="1:17" ht="15.75" x14ac:dyDescent="0.25">
      <c r="A26" s="19" t="s">
        <v>503</v>
      </c>
      <c r="B26" s="17" t="s">
        <v>520</v>
      </c>
      <c r="C26" s="18">
        <v>1</v>
      </c>
    </row>
    <row r="27" spans="1:17" ht="15.75" x14ac:dyDescent="0.25">
      <c r="A27" s="19" t="s">
        <v>504</v>
      </c>
      <c r="B27" s="17" t="s">
        <v>521</v>
      </c>
      <c r="C27" s="18">
        <v>1</v>
      </c>
    </row>
    <row r="28" spans="1:17" ht="31.5" x14ac:dyDescent="0.25">
      <c r="A28" s="19" t="s">
        <v>505</v>
      </c>
      <c r="B28" s="17" t="s">
        <v>529</v>
      </c>
      <c r="C28" s="18">
        <v>1</v>
      </c>
    </row>
    <row r="29" spans="1:17" ht="31.5" x14ac:dyDescent="0.25">
      <c r="A29" s="19" t="s">
        <v>506</v>
      </c>
      <c r="B29" s="17" t="s">
        <v>530</v>
      </c>
      <c r="C29" s="18">
        <v>1</v>
      </c>
    </row>
    <row r="30" spans="1:17" ht="31.5" x14ac:dyDescent="0.25">
      <c r="A30" s="19" t="s">
        <v>275</v>
      </c>
      <c r="B30" s="17" t="str">
        <f>IF(A30="-------",A30,VLOOKUP(A30,Лист2!$A$1:$B$284,2,FALSE))</f>
        <v>Расстояние от центра до верхней границы зоны обслуживания</v>
      </c>
      <c r="C30" s="18">
        <v>200.000000000005</v>
      </c>
    </row>
    <row r="31" spans="1:17" ht="31.5" x14ac:dyDescent="0.25">
      <c r="A31" s="19" t="s">
        <v>340</v>
      </c>
      <c r="B31" s="17" t="str">
        <f>IF(A31="-------",A31,VLOOKUP(A31,Лист2!$A$1:$B$284,2,FALSE))</f>
        <v>Расстояние от центра до левой границы зоны обслуживания</v>
      </c>
      <c r="C31" s="18">
        <v>200.000000000011</v>
      </c>
    </row>
    <row r="32" spans="1:17" ht="31.5" x14ac:dyDescent="0.25">
      <c r="A32" s="19" t="s">
        <v>482</v>
      </c>
      <c r="B32" s="17" t="str">
        <f>IF(A32="-------",A32,VLOOKUP(A32,Лист2!$A$1:$B$284,2,FALSE))</f>
        <v>Расстояние от центра до нижней границы зоны обслуживания</v>
      </c>
      <c r="C32" s="18">
        <v>200.000000000005</v>
      </c>
    </row>
    <row r="33" spans="1:3" ht="31.5" x14ac:dyDescent="0.25">
      <c r="A33" s="19" t="s">
        <v>222</v>
      </c>
      <c r="B33" s="17" t="str">
        <f>IF(A33="-------",A33,VLOOKUP(A33,Лист2!$A$1:$B$284,2,FALSE))</f>
        <v>Расстояние от центра до правой границы зоны обслуживания</v>
      </c>
      <c r="C33" s="18">
        <v>199.99999999998801</v>
      </c>
    </row>
    <row r="34" spans="1:3" ht="15.75" x14ac:dyDescent="0.25">
      <c r="A34" s="19" t="s">
        <v>142</v>
      </c>
      <c r="B34" s="17" t="str">
        <f>IF(A34="-------",A34,VLOOKUP(A34,Лист2!$A$1:$B$284,2,FALSE))</f>
        <v>Глубина зоны обслуживания</v>
      </c>
      <c r="C34" s="18">
        <v>500</v>
      </c>
    </row>
    <row r="35" spans="1:3" ht="63" x14ac:dyDescent="0.25">
      <c r="A35" s="19" t="s">
        <v>287</v>
      </c>
      <c r="B35" s="17" t="str">
        <f>IF(A35="-------",A35,VLOOKUP(A35,Лист2!$A$1:$B$284,2,FALSE))</f>
        <v>Зона необходимая для проведения монтажа оборудования и возможности проведения его дальнейшего обслуживания.</v>
      </c>
      <c r="C35" s="18">
        <v>0</v>
      </c>
    </row>
    <row r="36" spans="1:3" ht="31.5" x14ac:dyDescent="0.25">
      <c r="A36" s="19" t="s">
        <v>507</v>
      </c>
      <c r="B36" s="17" t="s">
        <v>522</v>
      </c>
      <c r="C36" s="18">
        <v>1</v>
      </c>
    </row>
    <row r="37" spans="1:3" ht="31.5" x14ac:dyDescent="0.25">
      <c r="A37" s="19" t="s">
        <v>508</v>
      </c>
      <c r="B37" s="17" t="s">
        <v>523</v>
      </c>
      <c r="C37" s="18">
        <v>0</v>
      </c>
    </row>
    <row r="38" spans="1:3" ht="31.5" x14ac:dyDescent="0.25">
      <c r="A38" s="19" t="s">
        <v>509</v>
      </c>
      <c r="B38" s="17" t="s">
        <v>524</v>
      </c>
      <c r="C38" s="18">
        <v>135</v>
      </c>
    </row>
    <row r="39" spans="1:3" ht="31.5" x14ac:dyDescent="0.25">
      <c r="A39" s="19" t="s">
        <v>510</v>
      </c>
      <c r="B39" s="17" t="s">
        <v>525</v>
      </c>
      <c r="C39" s="18">
        <v>235</v>
      </c>
    </row>
    <row r="40" spans="1:3" ht="31.5" x14ac:dyDescent="0.25">
      <c r="A40" s="19" t="s">
        <v>511</v>
      </c>
      <c r="B40" s="17" t="s">
        <v>526</v>
      </c>
      <c r="C40" s="18">
        <v>400</v>
      </c>
    </row>
    <row r="41" spans="1:3" ht="31.5" x14ac:dyDescent="0.25">
      <c r="A41" s="19" t="s">
        <v>512</v>
      </c>
      <c r="B41" s="17" t="s">
        <v>527</v>
      </c>
      <c r="C41" s="18">
        <v>70</v>
      </c>
    </row>
    <row r="42" spans="1:3" ht="31.5" x14ac:dyDescent="0.25">
      <c r="A42" s="19" t="s">
        <v>513</v>
      </c>
      <c r="B42" s="17" t="s">
        <v>528</v>
      </c>
      <c r="C42" s="18">
        <v>250</v>
      </c>
    </row>
    <row r="43" spans="1:3" ht="31.5" x14ac:dyDescent="0.25">
      <c r="A43" s="19" t="s">
        <v>433</v>
      </c>
      <c r="B43" s="17" t="str">
        <f>IF(A43="-------",A43,VLOOKUP(A43,Лист2!$A$1:$B$284,2,FALSE))</f>
        <v>Смещение условно-графического обозначения по оси Х влево, вправо.</v>
      </c>
      <c r="C43" s="18">
        <v>1</v>
      </c>
    </row>
    <row r="44" spans="1:3" ht="32.25" thickBot="1" x14ac:dyDescent="0.3">
      <c r="A44" s="21" t="s">
        <v>514</v>
      </c>
      <c r="B44" s="20" t="s">
        <v>515</v>
      </c>
      <c r="C44" s="22">
        <v>0</v>
      </c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2024-12-12T10:03:51Z</dcterms:modified>
</cp:coreProperties>
</file>